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J15" i="2"/>
  <c r="AG13" i="2"/>
  <c r="AG15" i="2" s="1"/>
  <c r="K20" i="2" s="1"/>
  <c r="K21" i="2" s="1"/>
  <c r="AS15" i="2"/>
  <c r="AQ15" i="2"/>
  <c r="AR15" i="2" s="1"/>
  <c r="AP15" i="2"/>
  <c r="AO15" i="2"/>
  <c r="AN15" i="2"/>
  <c r="AM15" i="2"/>
  <c r="AE15" i="2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E21" i="2" l="1"/>
  <c r="I21" i="2"/>
  <c r="O21" i="2" s="1"/>
  <c r="E20" i="2"/>
  <c r="G20" i="2"/>
  <c r="G21" i="2" s="1"/>
  <c r="I20" i="2"/>
  <c r="F20" i="2"/>
  <c r="F21" i="2" s="1"/>
  <c r="H20" i="2"/>
  <c r="J21" i="2"/>
  <c r="O20" i="2"/>
  <c r="J20" i="2"/>
  <c r="M20" i="2"/>
  <c r="H21" i="2"/>
  <c r="AF15" i="2"/>
  <c r="M21" i="2" l="1"/>
  <c r="L20" i="2"/>
  <c r="N20" i="2"/>
  <c r="N21" i="2"/>
  <c r="L21" i="2"/>
</calcChain>
</file>

<file path=xl/sharedStrings.xml><?xml version="1.0" encoding="utf-8"?>
<sst xmlns="http://schemas.openxmlformats.org/spreadsheetml/2006/main" count="96" uniqueCount="44">
  <si>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</si>
  <si>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</si>
  <si>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</si>
  <si>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</si>
  <si>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</si>
  <si>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</si>
  <si>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</si>
  <si>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</si>
  <si>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</si>
  <si>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</si>
  <si>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</si>
  <si>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</si>
  <si>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</si>
  <si>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</si>
  <si>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</si>
  <si>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9.</t>
  </si>
  <si>
    <t>YKV</t>
  </si>
  <si>
    <t>12.</t>
  </si>
  <si>
    <t>Petri Koivuluoma</t>
  </si>
  <si>
    <t>KoU  2</t>
  </si>
  <si>
    <t>8.</t>
  </si>
  <si>
    <t>NJ  2</t>
  </si>
  <si>
    <t>10.</t>
  </si>
  <si>
    <t>4.</t>
  </si>
  <si>
    <t>5.</t>
  </si>
  <si>
    <t>NJ</t>
  </si>
  <si>
    <t>18.5.1986   Ilmajoki</t>
  </si>
  <si>
    <t>KoU = Koskenkorvan Urheilijat  (1945),  kasvattajaseura</t>
  </si>
  <si>
    <t>7.</t>
  </si>
  <si>
    <t>3.</t>
  </si>
  <si>
    <t>NJ = Nurmon Jymy  (1925)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</si>
  <si>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</si>
  <si>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</si>
  <si>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</si>
  <si>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</si>
  <si>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</si>
  <si>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</si>
  <si>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</si>
  <si>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</si>
  <si>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</si>
  <si>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</si>
  <si>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6.</t>
  </si>
  <si>
    <t>PeTo</t>
  </si>
  <si>
    <t>PeTo = Peräseinäjoen Toive  (1927)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</si>
</sst>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18</v>
      </c>
      <c r="C1" s="2"/>
      <c r="D1" s="3"/>
      <c r="E1" s="4" t="s">
        <v>26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40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41" t="s">
        <v>33</v>
      </c>
      <c r="Y2" s="37"/>
      <c r="Z2" s="42"/>
      <c r="AA2" s="8" t="s">
        <v>7</v>
      </c>
      <c r="AB2" s="9"/>
      <c r="AC2" s="9"/>
      <c r="AD2" s="9"/>
      <c r="AE2" s="15"/>
      <c r="AF2" s="10"/>
      <c r="AG2" s="40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2006</v>
      </c>
      <c r="Y4" s="22" t="s">
        <v>28</v>
      </c>
      <c r="Z4" s="44" t="s">
        <v>19</v>
      </c>
      <c r="AA4" s="22">
        <v>17</v>
      </c>
      <c r="AB4" s="22">
        <v>0</v>
      </c>
      <c r="AC4" s="22">
        <v>4</v>
      </c>
      <c r="AD4" s="22">
        <v>13</v>
      </c>
      <c r="AE4" s="22">
        <v>67</v>
      </c>
      <c r="AF4" s="30">
        <v>0.51929999999999998</v>
      </c>
      <c r="AG4" s="69">
        <v>129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6"/>
      <c r="I5" s="22"/>
      <c r="J5" s="45"/>
      <c r="K5" s="21"/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>
        <v>2007</v>
      </c>
      <c r="Y5" s="22" t="s">
        <v>20</v>
      </c>
      <c r="Z5" s="44" t="s">
        <v>19</v>
      </c>
      <c r="AA5" s="22">
        <v>14</v>
      </c>
      <c r="AB5" s="22">
        <v>0</v>
      </c>
      <c r="AC5" s="22">
        <v>5</v>
      </c>
      <c r="AD5" s="22">
        <v>24</v>
      </c>
      <c r="AE5" s="22">
        <v>65</v>
      </c>
      <c r="AF5" s="30">
        <v>0.58550000000000002</v>
      </c>
      <c r="AG5" s="69">
        <v>111</v>
      </c>
      <c r="AH5" s="13"/>
      <c r="AI5" s="13" t="s">
        <v>22</v>
      </c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2008</v>
      </c>
      <c r="Y6" s="22" t="s">
        <v>29</v>
      </c>
      <c r="Z6" s="44" t="s">
        <v>19</v>
      </c>
      <c r="AA6" s="22">
        <v>15</v>
      </c>
      <c r="AB6" s="22">
        <v>1</v>
      </c>
      <c r="AC6" s="22">
        <v>6</v>
      </c>
      <c r="AD6" s="22">
        <v>22</v>
      </c>
      <c r="AE6" s="22">
        <v>74</v>
      </c>
      <c r="AF6" s="30">
        <v>0.67879999999999996</v>
      </c>
      <c r="AG6" s="69">
        <v>109</v>
      </c>
      <c r="AH6" s="13"/>
      <c r="AI6" s="13" t="s">
        <v>20</v>
      </c>
      <c r="AJ6" s="13"/>
      <c r="AK6" s="13"/>
      <c r="AL6" s="18"/>
      <c r="AM6" s="22">
        <v>3</v>
      </c>
      <c r="AN6" s="22">
        <v>1</v>
      </c>
      <c r="AO6" s="22">
        <v>2</v>
      </c>
      <c r="AP6" s="22">
        <v>4</v>
      </c>
      <c r="AQ6" s="22">
        <v>21</v>
      </c>
      <c r="AR6" s="48">
        <v>0.72409999999999997</v>
      </c>
      <c r="AS6" s="1">
        <v>29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2009</v>
      </c>
      <c r="C7" s="23" t="s">
        <v>15</v>
      </c>
      <c r="D7" s="44" t="s">
        <v>16</v>
      </c>
      <c r="E7" s="22">
        <v>3</v>
      </c>
      <c r="F7" s="22">
        <v>0</v>
      </c>
      <c r="G7" s="22">
        <v>0</v>
      </c>
      <c r="H7" s="36">
        <v>0</v>
      </c>
      <c r="I7" s="22">
        <v>6</v>
      </c>
      <c r="J7" s="45">
        <v>0.33333333333333331</v>
      </c>
      <c r="K7" s="21">
        <v>18</v>
      </c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>
        <v>2009</v>
      </c>
      <c r="Y7" s="22" t="s">
        <v>20</v>
      </c>
      <c r="Z7" s="44" t="s">
        <v>21</v>
      </c>
      <c r="AA7" s="22">
        <v>16</v>
      </c>
      <c r="AB7" s="22">
        <v>3</v>
      </c>
      <c r="AC7" s="22">
        <v>18</v>
      </c>
      <c r="AD7" s="22">
        <v>12</v>
      </c>
      <c r="AE7" s="22">
        <v>59</v>
      </c>
      <c r="AF7" s="30">
        <v>0.55659999999999998</v>
      </c>
      <c r="AG7" s="69">
        <v>106</v>
      </c>
      <c r="AH7" s="13"/>
      <c r="AI7" s="13"/>
      <c r="AJ7" s="13"/>
      <c r="AK7" s="13"/>
      <c r="AL7" s="18"/>
      <c r="AM7" s="22">
        <v>1</v>
      </c>
      <c r="AN7" s="22">
        <v>0</v>
      </c>
      <c r="AO7" s="22">
        <v>0</v>
      </c>
      <c r="AP7" s="22">
        <v>1</v>
      </c>
      <c r="AQ7" s="22">
        <v>3</v>
      </c>
      <c r="AR7" s="48">
        <v>0.75</v>
      </c>
      <c r="AS7" s="1">
        <v>4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2010</v>
      </c>
      <c r="C8" s="23" t="s">
        <v>17</v>
      </c>
      <c r="D8" s="44" t="s">
        <v>16</v>
      </c>
      <c r="E8" s="22">
        <v>7</v>
      </c>
      <c r="F8" s="22">
        <v>0</v>
      </c>
      <c r="G8" s="22">
        <v>2</v>
      </c>
      <c r="H8" s="36">
        <v>2</v>
      </c>
      <c r="I8" s="22">
        <v>13</v>
      </c>
      <c r="J8" s="45">
        <v>0.36099999999999999</v>
      </c>
      <c r="K8" s="21">
        <v>36</v>
      </c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2010</v>
      </c>
      <c r="Y8" s="22" t="s">
        <v>22</v>
      </c>
      <c r="Z8" s="44" t="s">
        <v>21</v>
      </c>
      <c r="AA8" s="22">
        <v>1</v>
      </c>
      <c r="AB8" s="22">
        <v>1</v>
      </c>
      <c r="AC8" s="22">
        <v>3</v>
      </c>
      <c r="AD8" s="22">
        <v>2</v>
      </c>
      <c r="AE8" s="22">
        <v>8</v>
      </c>
      <c r="AF8" s="30">
        <v>0.8</v>
      </c>
      <c r="AG8" s="69">
        <v>10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44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P9" s="18"/>
      <c r="Q9" s="22"/>
      <c r="R9" s="22"/>
      <c r="S9" s="36"/>
      <c r="T9" s="22"/>
      <c r="U9" s="22"/>
      <c r="V9" s="47"/>
      <c r="W9" s="21"/>
      <c r="X9" s="22">
        <v>2011</v>
      </c>
      <c r="Y9" s="22" t="s">
        <v>20</v>
      </c>
      <c r="Z9" s="44" t="s">
        <v>21</v>
      </c>
      <c r="AA9" s="22">
        <v>13</v>
      </c>
      <c r="AB9" s="22">
        <v>3</v>
      </c>
      <c r="AC9" s="22">
        <v>13</v>
      </c>
      <c r="AD9" s="22">
        <v>14</v>
      </c>
      <c r="AE9" s="22">
        <v>49</v>
      </c>
      <c r="AF9" s="30">
        <v>0.63629999999999998</v>
      </c>
      <c r="AG9" s="69">
        <v>77</v>
      </c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44"/>
      <c r="E10" s="22"/>
      <c r="F10" s="22"/>
      <c r="G10" s="22"/>
      <c r="H10" s="36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6"/>
      <c r="T10" s="22"/>
      <c r="U10" s="22"/>
      <c r="V10" s="47"/>
      <c r="W10" s="21"/>
      <c r="X10" s="22">
        <v>2012</v>
      </c>
      <c r="Y10" s="22" t="s">
        <v>23</v>
      </c>
      <c r="Z10" s="44" t="s">
        <v>21</v>
      </c>
      <c r="AA10" s="22">
        <v>11</v>
      </c>
      <c r="AB10" s="22">
        <v>4</v>
      </c>
      <c r="AC10" s="22">
        <v>16</v>
      </c>
      <c r="AD10" s="22">
        <v>16</v>
      </c>
      <c r="AE10" s="22">
        <v>54</v>
      </c>
      <c r="AF10" s="30">
        <v>0.61360000000000003</v>
      </c>
      <c r="AG10" s="69">
        <v>88</v>
      </c>
      <c r="AH10" s="13"/>
      <c r="AI10" s="13"/>
      <c r="AJ10" s="13"/>
      <c r="AK10" s="13"/>
      <c r="AL10" s="18"/>
      <c r="AM10" s="22">
        <v>2</v>
      </c>
      <c r="AN10" s="22">
        <v>0</v>
      </c>
      <c r="AO10" s="22">
        <v>0</v>
      </c>
      <c r="AP10" s="22">
        <v>0</v>
      </c>
      <c r="AQ10" s="22">
        <v>4</v>
      </c>
      <c r="AR10" s="48">
        <v>0.2666</v>
      </c>
      <c r="AS10" s="1">
        <v>15</v>
      </c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44"/>
      <c r="E11" s="22"/>
      <c r="F11" s="22"/>
      <c r="G11" s="22"/>
      <c r="H11" s="36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6"/>
      <c r="T11" s="22"/>
      <c r="U11" s="22"/>
      <c r="V11" s="47"/>
      <c r="W11" s="21"/>
      <c r="X11" s="22">
        <v>2013</v>
      </c>
      <c r="Y11" s="22" t="s">
        <v>24</v>
      </c>
      <c r="Z11" s="44" t="s">
        <v>25</v>
      </c>
      <c r="AA11" s="22">
        <v>15</v>
      </c>
      <c r="AB11" s="22">
        <v>3</v>
      </c>
      <c r="AC11" s="22">
        <v>12</v>
      </c>
      <c r="AD11" s="22">
        <v>16</v>
      </c>
      <c r="AE11" s="22">
        <v>58</v>
      </c>
      <c r="AF11" s="30">
        <v>0.58579999999999999</v>
      </c>
      <c r="AG11" s="69">
        <v>99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44"/>
      <c r="E12" s="22"/>
      <c r="F12" s="22"/>
      <c r="G12" s="22"/>
      <c r="H12" s="36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6"/>
      <c r="T12" s="22"/>
      <c r="U12" s="22"/>
      <c r="V12" s="47"/>
      <c r="W12" s="21"/>
      <c r="X12" s="22"/>
      <c r="Y12" s="22"/>
      <c r="Z12" s="44"/>
      <c r="AA12" s="22"/>
      <c r="AB12" s="22"/>
      <c r="AC12" s="22"/>
      <c r="AD12" s="22"/>
      <c r="AE12" s="22"/>
      <c r="AF12" s="30"/>
      <c r="AG12" s="69"/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1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44"/>
      <c r="E13" s="22"/>
      <c r="F13" s="22"/>
      <c r="G13" s="22"/>
      <c r="H13" s="36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6"/>
      <c r="T13" s="22"/>
      <c r="U13" s="22"/>
      <c r="V13" s="47"/>
      <c r="W13" s="21"/>
      <c r="X13" s="22">
        <v>2018</v>
      </c>
      <c r="Y13" s="22" t="s">
        <v>41</v>
      </c>
      <c r="Z13" s="44" t="s">
        <v>42</v>
      </c>
      <c r="AA13" s="22">
        <v>14</v>
      </c>
      <c r="AB13" s="22">
        <v>0</v>
      </c>
      <c r="AC13" s="22">
        <v>9</v>
      </c>
      <c r="AD13" s="22">
        <v>10</v>
      </c>
      <c r="AE13" s="22">
        <v>60</v>
      </c>
      <c r="AF13" s="30">
        <v>0.63819999999999999</v>
      </c>
      <c r="AG13" s="69">
        <f>PRODUCT(AE13/AF13)</f>
        <v>94.014415543716709</v>
      </c>
      <c r="AH13" s="13"/>
      <c r="AI13" s="13"/>
      <c r="AJ13" s="13"/>
      <c r="AK13" s="13"/>
      <c r="AL13" s="18"/>
      <c r="AM13" s="44"/>
      <c r="AN13" s="44"/>
      <c r="AO13" s="44"/>
      <c r="AP13" s="44"/>
      <c r="AQ13" s="44"/>
      <c r="AR13" s="29"/>
      <c r="AS13" s="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44"/>
      <c r="E14" s="22"/>
      <c r="F14" s="22"/>
      <c r="G14" s="22"/>
      <c r="H14" s="36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6"/>
      <c r="T14" s="22"/>
      <c r="U14" s="22"/>
      <c r="V14" s="47"/>
      <c r="W14" s="21"/>
      <c r="X14" s="22">
        <v>2019</v>
      </c>
      <c r="Y14" s="22" t="s">
        <v>20</v>
      </c>
      <c r="Z14" s="44" t="s">
        <v>42</v>
      </c>
      <c r="AA14" s="22">
        <v>16</v>
      </c>
      <c r="AB14" s="22">
        <v>3</v>
      </c>
      <c r="AC14" s="22">
        <v>16</v>
      </c>
      <c r="AD14" s="22">
        <v>11</v>
      </c>
      <c r="AE14" s="22">
        <v>55</v>
      </c>
      <c r="AF14" s="30">
        <v>0.53920000000000001</v>
      </c>
      <c r="AG14" s="21">
        <v>102</v>
      </c>
      <c r="AH14" s="46"/>
      <c r="AI14" s="13"/>
      <c r="AJ14" s="13"/>
      <c r="AK14" s="13"/>
      <c r="AM14" s="22"/>
      <c r="AN14" s="22"/>
      <c r="AO14" s="36"/>
      <c r="AP14" s="22"/>
      <c r="AQ14" s="22"/>
      <c r="AR14" s="48"/>
      <c r="AS14" s="21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49" t="s">
        <v>36</v>
      </c>
      <c r="C15" s="50"/>
      <c r="D15" s="51"/>
      <c r="E15" s="52">
        <f>SUM(E4:E14)</f>
        <v>10</v>
      </c>
      <c r="F15" s="52">
        <f>SUM(F4:F14)</f>
        <v>0</v>
      </c>
      <c r="G15" s="52">
        <f>SUM(G4:G14)</f>
        <v>2</v>
      </c>
      <c r="H15" s="52">
        <f>SUM(H4:H14)</f>
        <v>2</v>
      </c>
      <c r="I15" s="52">
        <f>SUM(I4:I14)</f>
        <v>19</v>
      </c>
      <c r="J15" s="53">
        <f>PRODUCT(I15/K15)</f>
        <v>0.35185185185185186</v>
      </c>
      <c r="K15" s="40">
        <f>SUM(K4:K14)</f>
        <v>54</v>
      </c>
      <c r="L15" s="17"/>
      <c r="M15" s="15"/>
      <c r="N15" s="54"/>
      <c r="O15" s="55"/>
      <c r="P15" s="18"/>
      <c r="Q15" s="52">
        <f>SUM(Q4:Q14)</f>
        <v>0</v>
      </c>
      <c r="R15" s="52">
        <f>SUM(R4:R14)</f>
        <v>0</v>
      </c>
      <c r="S15" s="52">
        <f>SUM(S4:S14)</f>
        <v>0</v>
      </c>
      <c r="T15" s="52">
        <f>SUM(T4:T14)</f>
        <v>0</v>
      </c>
      <c r="U15" s="52">
        <f>SUM(U4:U14)</f>
        <v>0</v>
      </c>
      <c r="V15" s="24">
        <v>0</v>
      </c>
      <c r="W15" s="40">
        <f>SUM(W4:W14)</f>
        <v>0</v>
      </c>
      <c r="X15" s="11" t="s">
        <v>36</v>
      </c>
      <c r="Y15" s="12"/>
      <c r="Z15" s="10"/>
      <c r="AA15" s="52">
        <f>SUM(AA4:AA14)</f>
        <v>132</v>
      </c>
      <c r="AB15" s="52">
        <f>SUM(AB4:AB14)</f>
        <v>18</v>
      </c>
      <c r="AC15" s="52">
        <f>SUM(AC4:AC14)</f>
        <v>102</v>
      </c>
      <c r="AD15" s="52">
        <f>SUM(AD4:AD14)</f>
        <v>140</v>
      </c>
      <c r="AE15" s="52">
        <f>SUM(AE4:AE14)</f>
        <v>549</v>
      </c>
      <c r="AF15" s="53">
        <f>PRODUCT(AE15/AG15)</f>
        <v>0.59350426412252377</v>
      </c>
      <c r="AG15" s="40">
        <f>SUM(AG4:AG14)</f>
        <v>925.01441554371672</v>
      </c>
      <c r="AH15" s="17"/>
      <c r="AI15" s="15"/>
      <c r="AJ15" s="54"/>
      <c r="AK15" s="55"/>
      <c r="AL15" s="18"/>
      <c r="AM15" s="52">
        <f>SUM(AM4:AM14)</f>
        <v>6</v>
      </c>
      <c r="AN15" s="52">
        <f>SUM(AN4:AN14)</f>
        <v>1</v>
      </c>
      <c r="AO15" s="52">
        <f>SUM(AO4:AO14)</f>
        <v>2</v>
      </c>
      <c r="AP15" s="52">
        <f>SUM(AP4:AP14)</f>
        <v>5</v>
      </c>
      <c r="AQ15" s="52">
        <f>SUM(AQ4:AQ14)</f>
        <v>28</v>
      </c>
      <c r="AR15" s="53">
        <f>PRODUCT(AQ15/AS15)</f>
        <v>0.58333333333333337</v>
      </c>
      <c r="AS15" s="43">
        <f>SUM(AS4:AS14)</f>
        <v>48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1"/>
      <c r="L16" s="18"/>
      <c r="M16" s="18"/>
      <c r="N16" s="18"/>
      <c r="O16" s="18"/>
      <c r="P16" s="25"/>
      <c r="Q16" s="25"/>
      <c r="R16" s="27"/>
      <c r="S16" s="25"/>
      <c r="T16" s="25"/>
      <c r="U16" s="18"/>
      <c r="V16" s="18"/>
      <c r="W16" s="21"/>
      <c r="X16" s="25"/>
      <c r="Y16" s="25"/>
      <c r="Z16" s="25"/>
      <c r="AA16" s="25"/>
      <c r="AB16" s="25"/>
      <c r="AC16" s="25"/>
      <c r="AD16" s="25"/>
      <c r="AE16" s="25"/>
      <c r="AF16" s="26"/>
      <c r="AG16" s="21"/>
      <c r="AH16" s="18"/>
      <c r="AI16" s="18"/>
      <c r="AJ16" s="18"/>
      <c r="AK16" s="18"/>
      <c r="AL16" s="25"/>
      <c r="AM16" s="25"/>
      <c r="AN16" s="27"/>
      <c r="AO16" s="25"/>
      <c r="AP16" s="25"/>
      <c r="AQ16" s="18"/>
      <c r="AR16" s="18"/>
      <c r="AS16" s="2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56" t="s">
        <v>37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38</v>
      </c>
      <c r="O17" s="13" t="s">
        <v>39</v>
      </c>
      <c r="Q17" s="27"/>
      <c r="R17" s="27" t="s">
        <v>12</v>
      </c>
      <c r="S17" s="27"/>
      <c r="T17" s="25" t="s">
        <v>27</v>
      </c>
      <c r="U17" s="18"/>
      <c r="V17" s="21"/>
      <c r="W17" s="21"/>
      <c r="X17" s="59"/>
      <c r="Y17" s="59"/>
      <c r="Z17" s="59"/>
      <c r="AA17" s="59"/>
      <c r="AB17" s="59"/>
      <c r="AC17" s="27"/>
      <c r="AD17" s="27"/>
      <c r="AE17" s="27"/>
      <c r="AF17" s="25"/>
      <c r="AG17" s="25"/>
      <c r="AH17" s="25"/>
      <c r="AI17" s="25"/>
      <c r="AJ17" s="25"/>
      <c r="AK17" s="25"/>
      <c r="AM17" s="21"/>
      <c r="AN17" s="59"/>
      <c r="AO17" s="59"/>
      <c r="AP17" s="59"/>
      <c r="AQ17" s="59"/>
      <c r="AR17" s="59"/>
      <c r="AS17" s="59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8" t="s">
        <v>40</v>
      </c>
      <c r="C18" s="7"/>
      <c r="D18" s="29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5">
        <v>0</v>
      </c>
      <c r="L18" s="62">
        <v>0</v>
      </c>
      <c r="M18" s="62">
        <v>0</v>
      </c>
      <c r="N18" s="62">
        <v>0</v>
      </c>
      <c r="O18" s="62">
        <v>0</v>
      </c>
      <c r="Q18" s="27"/>
      <c r="R18" s="27"/>
      <c r="S18" s="27"/>
      <c r="T18" s="25" t="s">
        <v>30</v>
      </c>
      <c r="U18" s="25"/>
      <c r="V18" s="25"/>
      <c r="W18" s="25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3" t="s">
        <v>13</v>
      </c>
      <c r="C19" s="64"/>
      <c r="D19" s="65"/>
      <c r="E19" s="60">
        <f>PRODUCT(E15+Q15)</f>
        <v>10</v>
      </c>
      <c r="F19" s="60">
        <f>PRODUCT(F15+R15)</f>
        <v>0</v>
      </c>
      <c r="G19" s="60">
        <f>PRODUCT(G15+S15)</f>
        <v>2</v>
      </c>
      <c r="H19" s="60">
        <f>PRODUCT(H15+T15)</f>
        <v>2</v>
      </c>
      <c r="I19" s="60">
        <f>PRODUCT(I15+U15)</f>
        <v>19</v>
      </c>
      <c r="J19" s="61">
        <f>PRODUCT(I19/K19)</f>
        <v>0.35185185185185186</v>
      </c>
      <c r="K19" s="25">
        <f>PRODUCT(K15+W15)</f>
        <v>54</v>
      </c>
      <c r="L19" s="62">
        <f>PRODUCT((F19+G19)/E19)</f>
        <v>0.2</v>
      </c>
      <c r="M19" s="62">
        <f>PRODUCT(H19/E19)</f>
        <v>0.2</v>
      </c>
      <c r="N19" s="62">
        <f>PRODUCT((F19+G19+H19)/E19)</f>
        <v>0.4</v>
      </c>
      <c r="O19" s="62">
        <f>PRODUCT(I19/E19)</f>
        <v>1.9</v>
      </c>
      <c r="Q19" s="27"/>
      <c r="R19" s="27"/>
      <c r="S19" s="27"/>
      <c r="T19" s="25" t="s">
        <v>14</v>
      </c>
      <c r="U19" s="25"/>
      <c r="V19" s="25"/>
      <c r="W19" s="25"/>
      <c r="X19" s="25"/>
      <c r="Y19" s="25"/>
      <c r="Z19" s="25"/>
      <c r="AA19" s="25"/>
      <c r="AB19" s="25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0" t="s">
        <v>33</v>
      </c>
      <c r="C20" s="19"/>
      <c r="D20" s="31"/>
      <c r="E20" s="60">
        <f>PRODUCT(AA15+AM15)</f>
        <v>138</v>
      </c>
      <c r="F20" s="60">
        <f>PRODUCT(AB15+AN15)</f>
        <v>19</v>
      </c>
      <c r="G20" s="60">
        <f>PRODUCT(AC15+AO15)</f>
        <v>104</v>
      </c>
      <c r="H20" s="60">
        <f>PRODUCT(AD15+AP15)</f>
        <v>145</v>
      </c>
      <c r="I20" s="60">
        <f>PRODUCT(AE15+AQ15)</f>
        <v>577</v>
      </c>
      <c r="J20" s="61">
        <f>PRODUCT(I20/K20)</f>
        <v>0.59300251957477379</v>
      </c>
      <c r="K20" s="18">
        <f>PRODUCT(AG15+AS15)</f>
        <v>973.01441554371672</v>
      </c>
      <c r="L20" s="62">
        <f>PRODUCT((F20+G20)/E20)</f>
        <v>0.89130434782608692</v>
      </c>
      <c r="M20" s="62">
        <f>PRODUCT(H20/E20)</f>
        <v>1.0507246376811594</v>
      </c>
      <c r="N20" s="62">
        <f>PRODUCT((F20+G20+H20)/E20)</f>
        <v>1.9420289855072463</v>
      </c>
      <c r="O20" s="62">
        <f>PRODUCT(I20/E20)</f>
        <v>4.1811594202898554</v>
      </c>
      <c r="Q20" s="27"/>
      <c r="R20" s="27"/>
      <c r="S20" s="25"/>
      <c r="T20" s="70" t="s">
        <v>43</v>
      </c>
      <c r="U20" s="18"/>
      <c r="V20" s="18"/>
      <c r="W20" s="25"/>
      <c r="X20" s="25"/>
      <c r="Y20" s="25"/>
      <c r="Z20" s="25"/>
      <c r="AA20" s="25"/>
      <c r="AB20" s="25"/>
      <c r="AC20" s="27"/>
      <c r="AD20" s="27"/>
      <c r="AE20" s="27"/>
      <c r="AF20" s="27"/>
      <c r="AG20" s="27"/>
      <c r="AH20" s="27"/>
      <c r="AI20" s="27"/>
      <c r="AJ20" s="27"/>
      <c r="AK20" s="25"/>
      <c r="AL20" s="18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6" t="s">
        <v>36</v>
      </c>
      <c r="C21" s="67"/>
      <c r="D21" s="68"/>
      <c r="E21" s="60">
        <f>SUM(E18:E20)</f>
        <v>148</v>
      </c>
      <c r="F21" s="60">
        <f t="shared" ref="F21:I21" si="0">SUM(F18:F20)</f>
        <v>19</v>
      </c>
      <c r="G21" s="60">
        <f t="shared" si="0"/>
        <v>106</v>
      </c>
      <c r="H21" s="60">
        <f t="shared" si="0"/>
        <v>147</v>
      </c>
      <c r="I21" s="60">
        <f t="shared" si="0"/>
        <v>596</v>
      </c>
      <c r="J21" s="61">
        <f>PRODUCT(I21/K21)</f>
        <v>0.58032291560821836</v>
      </c>
      <c r="K21" s="25">
        <f>SUM(K18:K20)</f>
        <v>1027.0144155437167</v>
      </c>
      <c r="L21" s="62">
        <f>PRODUCT((F21+G21)/E21)</f>
        <v>0.84459459459459463</v>
      </c>
      <c r="M21" s="62">
        <f>PRODUCT(H21/E21)</f>
        <v>0.9932432432432432</v>
      </c>
      <c r="N21" s="62">
        <f>PRODUCT((F21+G21+H21)/E21)</f>
        <v>1.8378378378378379</v>
      </c>
      <c r="O21" s="62">
        <f>PRODUCT(I21/E21)</f>
        <v>4.0270270270270272</v>
      </c>
      <c r="Q21" s="18"/>
      <c r="R21" s="18"/>
      <c r="S21" s="18"/>
      <c r="T21" s="18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8"/>
      <c r="F22" s="18"/>
      <c r="G22" s="18"/>
      <c r="H22" s="18"/>
      <c r="I22" s="18"/>
      <c r="J22" s="25"/>
      <c r="K22" s="25"/>
      <c r="L22" s="18"/>
      <c r="M22" s="18"/>
      <c r="N22" s="18"/>
      <c r="O22" s="18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7"/>
      <c r="AI22" s="27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27"/>
      <c r="AI23" s="27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27"/>
      <c r="AI24" s="27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7"/>
      <c r="AI25" s="27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7"/>
      <c r="AI26" s="27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27"/>
      <c r="AI27" s="27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7"/>
      <c r="AI28" s="27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27"/>
      <c r="AI29" s="27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27"/>
      <c r="AI30" s="27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27"/>
      <c r="AI31" s="27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7"/>
      <c r="AI32" s="27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27"/>
      <c r="AI33" s="27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27"/>
      <c r="AI34" s="27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27"/>
      <c r="AI35" s="27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7"/>
      <c r="AI36" s="27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27"/>
      <c r="AI37" s="27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27"/>
      <c r="AI38" s="27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27"/>
      <c r="AI39" s="27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27"/>
      <c r="AI40" s="27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27"/>
      <c r="AI41" s="27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27"/>
      <c r="AI42" s="27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27"/>
      <c r="AI43" s="27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27"/>
      <c r="AI44" s="27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27"/>
      <c r="AI45" s="27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27"/>
      <c r="AI46" s="27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27"/>
      <c r="AI47" s="27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27"/>
      <c r="AI48" s="27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27"/>
      <c r="AI49" s="27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27"/>
      <c r="AI50" s="27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27"/>
      <c r="AI51" s="27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27"/>
      <c r="AI52" s="27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7"/>
      <c r="AI53" s="27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27"/>
      <c r="AI54" s="27"/>
      <c r="AJ54" s="27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27"/>
      <c r="AI55" s="27"/>
      <c r="AJ55" s="27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27"/>
      <c r="AI56" s="27"/>
      <c r="AJ56" s="27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27"/>
      <c r="AI57" s="27"/>
      <c r="AJ57" s="27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27"/>
      <c r="AI58" s="27"/>
      <c r="AJ58" s="27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7"/>
      <c r="AI59" s="27"/>
      <c r="AJ59" s="27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7"/>
      <c r="AI60" s="27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27"/>
      <c r="AI61" s="27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7"/>
      <c r="AI62" s="27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27"/>
      <c r="AI63" s="27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27"/>
      <c r="AI64" s="27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27"/>
      <c r="AI65" s="27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27"/>
      <c r="AI66" s="27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27"/>
      <c r="AI67" s="27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27"/>
      <c r="AI68" s="27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27"/>
      <c r="AI69" s="27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27"/>
      <c r="AI70" s="27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27"/>
      <c r="AI71" s="27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27"/>
      <c r="AI72" s="27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27"/>
      <c r="AI73" s="27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27"/>
      <c r="AI74" s="27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27"/>
      <c r="AI75" s="27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27"/>
      <c r="AI76" s="27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27"/>
      <c r="AI77" s="27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27"/>
      <c r="AI78" s="27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27"/>
      <c r="AI79" s="27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27"/>
      <c r="AI80" s="27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27"/>
      <c r="AI81" s="27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27"/>
      <c r="AI82" s="27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27"/>
      <c r="AI83" s="27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27"/>
      <c r="AI84" s="27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27"/>
      <c r="AI85" s="27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27"/>
      <c r="AI86" s="27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27"/>
      <c r="AI87" s="27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27"/>
      <c r="AI88" s="27"/>
      <c r="AJ88" s="27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27"/>
      <c r="AI89" s="27"/>
      <c r="AJ89" s="27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27"/>
      <c r="AI90" s="27"/>
      <c r="AJ90" s="27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27"/>
      <c r="AI91" s="27"/>
      <c r="AJ91" s="27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27"/>
      <c r="AI92" s="27"/>
      <c r="AJ92" s="27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27"/>
      <c r="AI93" s="27"/>
      <c r="AJ93" s="27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27"/>
      <c r="AI94" s="27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27"/>
      <c r="AI95" s="27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27"/>
      <c r="AI96" s="27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27"/>
      <c r="AI97" s="27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27"/>
      <c r="AI98" s="27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27"/>
      <c r="AI99" s="27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27"/>
      <c r="AI100" s="27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27"/>
      <c r="AI101" s="27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27"/>
      <c r="AI102" s="27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27"/>
      <c r="AI103" s="27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27"/>
      <c r="AI104" s="27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27"/>
      <c r="AI105" s="27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27"/>
      <c r="AI106" s="27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27"/>
      <c r="AI107" s="27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27"/>
      <c r="AI108" s="27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27"/>
      <c r="AI109" s="27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27"/>
      <c r="AI110" s="27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27"/>
      <c r="AI111" s="27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27"/>
      <c r="AI112" s="27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27"/>
      <c r="AI113" s="27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27"/>
      <c r="AI114" s="27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27"/>
      <c r="AI115" s="27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27"/>
      <c r="AI116" s="27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27"/>
      <c r="AI117" s="27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27"/>
      <c r="AI118" s="27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27"/>
      <c r="AI119" s="27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27"/>
      <c r="AI120" s="27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27"/>
      <c r="AI121" s="27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27"/>
      <c r="AI122" s="27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27"/>
      <c r="AI123" s="27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27"/>
      <c r="AI124" s="27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27"/>
      <c r="AI125" s="27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27"/>
      <c r="AI126" s="27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27"/>
      <c r="AI127" s="27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27"/>
      <c r="AI128" s="27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27"/>
      <c r="AI129" s="27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27"/>
      <c r="AI130" s="27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27"/>
      <c r="AI131" s="27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27"/>
      <c r="AI132" s="27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27"/>
      <c r="AI133" s="27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27"/>
      <c r="AI134" s="27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27"/>
      <c r="AI135" s="27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27"/>
      <c r="AI136" s="27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27"/>
      <c r="AI137" s="27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27"/>
      <c r="AI138" s="27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27"/>
      <c r="AI139" s="27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27"/>
      <c r="AI140" s="27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27"/>
      <c r="AI141" s="27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27"/>
      <c r="AI142" s="27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27"/>
      <c r="AI143" s="27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27"/>
      <c r="AI144" s="27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27"/>
      <c r="AI145" s="27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27"/>
      <c r="AI146" s="27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27"/>
      <c r="AI147" s="27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27"/>
      <c r="AI148" s="27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27"/>
      <c r="AI149" s="27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27"/>
      <c r="AI150" s="27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27"/>
      <c r="AI151" s="27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27"/>
      <c r="AI152" s="27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27"/>
      <c r="AI153" s="27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27"/>
      <c r="AI154" s="27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27"/>
      <c r="AI155" s="27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27"/>
      <c r="AI156" s="27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27"/>
      <c r="AI157" s="27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27"/>
      <c r="AI158" s="27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27"/>
      <c r="AI159" s="27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27"/>
      <c r="AI160" s="27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27"/>
      <c r="AI161" s="27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27"/>
      <c r="AI162" s="27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27"/>
      <c r="AI163" s="27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27"/>
      <c r="AI164" s="27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27"/>
      <c r="AI165" s="27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27"/>
      <c r="AI166" s="27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27"/>
      <c r="AI167" s="27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27"/>
      <c r="AI168" s="27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27"/>
      <c r="AI169" s="27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27"/>
      <c r="AI170" s="27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27"/>
      <c r="AI171" s="27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27"/>
      <c r="AI172" s="27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27"/>
      <c r="AI173" s="27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27"/>
      <c r="AI174" s="27"/>
      <c r="AJ174" s="27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27"/>
      <c r="AI175" s="27"/>
      <c r="AJ175" s="27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27"/>
      <c r="AI176" s="27"/>
      <c r="AJ176" s="27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27"/>
      <c r="AI177" s="27"/>
      <c r="AJ177" s="27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27"/>
      <c r="AI178" s="27"/>
      <c r="AJ178" s="27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27"/>
      <c r="AI179" s="27"/>
      <c r="AJ179" s="27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27"/>
      <c r="AI180" s="27"/>
      <c r="AJ180" s="27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27"/>
      <c r="AI181" s="27"/>
      <c r="AJ181" s="27"/>
      <c r="AK181" s="25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27"/>
      <c r="AI182" s="27"/>
      <c r="AJ182" s="27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27"/>
      <c r="AI183" s="27"/>
      <c r="AJ183" s="27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5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18"/>
      <c r="AL186" s="18"/>
    </row>
    <row r="187" spans="1:57" x14ac:dyDescent="0.25"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</row>
    <row r="188" spans="1:57" x14ac:dyDescent="0.25"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</row>
    <row r="189" spans="1:57" x14ac:dyDescent="0.25"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</row>
    <row r="190" spans="1:57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/>
      <c r="AL214"/>
    </row>
    <row r="215" spans="12:38" ht="14.25" x14ac:dyDescent="0.2">
      <c r="L215"/>
      <c r="M215"/>
      <c r="N215"/>
      <c r="O215"/>
      <c r="P215"/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  <c r="AG215" s="27"/>
      <c r="AH215" s="27"/>
      <c r="AI215" s="27"/>
      <c r="AJ215" s="27"/>
      <c r="AK215"/>
      <c r="AL215"/>
    </row>
    <row r="216" spans="12:38" ht="14.25" x14ac:dyDescent="0.2">
      <c r="L216"/>
      <c r="M216"/>
      <c r="N216"/>
      <c r="O216"/>
      <c r="P216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/>
      <c r="AL216"/>
    </row>
    <row r="217" spans="12:38" ht="14.25" x14ac:dyDescent="0.2">
      <c r="L217"/>
      <c r="M217"/>
      <c r="N217"/>
      <c r="O217"/>
      <c r="P21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/>
      <c r="AL217"/>
    </row>
    <row r="218" spans="12:38" ht="14.25" x14ac:dyDescent="0.2">
      <c r="L218"/>
      <c r="M218"/>
      <c r="N218"/>
      <c r="O218"/>
      <c r="P218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/>
      <c r="AL218"/>
    </row>
  </sheetData>
  <sortState ref="X13:AR14">
    <sortCondition ref="X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2019-08-26T22:02:49Z</dcterms:modified>
</cp:coreProperties>
</file>